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/>
  <mc:AlternateContent xmlns:mc="http://schemas.openxmlformats.org/markup-compatibility/2006">
    <mc:Choice Requires="x15">
      <x15ac:absPath xmlns:x15ac="http://schemas.microsoft.com/office/spreadsheetml/2010/11/ac" url="C:\Users\April\Documents\MATC Classes\2016 SPRING\OFTECH 102 - Office Technologies\Assignments\Week 14\"/>
    </mc:Choice>
  </mc:AlternateContent>
  <bookViews>
    <workbookView xWindow="0" yWindow="0" windowWidth="17256" windowHeight="7632" activeTab="3"/>
  </bookViews>
  <sheets>
    <sheet name="June" sheetId="1" r:id="rId1"/>
    <sheet name="July" sheetId="2" r:id="rId2"/>
    <sheet name="August" sheetId="3" r:id="rId3"/>
    <sheet name="Report" sheetId="4" r:id="rId4"/>
  </sheets>
  <calcPr calcId="171027"/>
</workbook>
</file>

<file path=xl/calcChain.xml><?xml version="1.0" encoding="utf-8"?>
<calcChain xmlns="http://schemas.openxmlformats.org/spreadsheetml/2006/main">
  <c r="D7" i="4" l="1"/>
  <c r="H6" i="4"/>
  <c r="H5" i="4"/>
  <c r="D24" i="3"/>
  <c r="D12" i="3"/>
  <c r="D10" i="3"/>
  <c r="B24" i="3" l="1"/>
  <c r="B7" i="4" s="1"/>
  <c r="C24" i="3"/>
  <c r="C7" i="4" s="1"/>
  <c r="B13" i="4" s="1"/>
  <c r="E24" i="3"/>
  <c r="E7" i="4" s="1"/>
  <c r="B15" i="4" s="1"/>
  <c r="F24" i="3"/>
  <c r="G24" i="3"/>
  <c r="G7" i="4" s="1"/>
  <c r="H10" i="3"/>
  <c r="H11" i="3"/>
  <c r="H12" i="3"/>
  <c r="H13" i="3"/>
  <c r="B24" i="2"/>
  <c r="E24" i="2"/>
  <c r="F24" i="2"/>
  <c r="G24" i="2"/>
  <c r="G6" i="4" s="1"/>
  <c r="H11" i="2"/>
  <c r="H14" i="2"/>
  <c r="H15" i="2"/>
  <c r="H18" i="2"/>
  <c r="B24" i="1"/>
  <c r="B5" i="4" s="1"/>
  <c r="C24" i="1"/>
  <c r="C5" i="4" s="1"/>
  <c r="E24" i="1"/>
  <c r="E5" i="4" s="1"/>
  <c r="F24" i="1"/>
  <c r="G24" i="1"/>
  <c r="H11" i="1"/>
  <c r="H12" i="1"/>
  <c r="H13" i="1"/>
  <c r="H14" i="1"/>
  <c r="H17" i="1"/>
  <c r="H18" i="1"/>
  <c r="H19" i="1"/>
  <c r="D19" i="2"/>
  <c r="H19" i="2" s="1"/>
  <c r="D17" i="2"/>
  <c r="H17" i="2" s="1"/>
  <c r="D16" i="2"/>
  <c r="H16" i="2" s="1"/>
  <c r="D13" i="2"/>
  <c r="H13" i="2" s="1"/>
  <c r="D12" i="2"/>
  <c r="H12" i="2" s="1"/>
  <c r="D10" i="2"/>
  <c r="D19" i="1"/>
  <c r="D16" i="1"/>
  <c r="H16" i="1" s="1"/>
  <c r="D15" i="1"/>
  <c r="H15" i="1" s="1"/>
  <c r="D10" i="1"/>
  <c r="F7" i="4"/>
  <c r="E6" i="4"/>
  <c r="F6" i="4"/>
  <c r="B6" i="4"/>
  <c r="F5" i="4"/>
  <c r="G5" i="4"/>
  <c r="H9" i="4"/>
  <c r="B12" i="4" l="1"/>
  <c r="B14" i="4"/>
  <c r="H7" i="4"/>
  <c r="H8" i="4" s="1"/>
  <c r="H10" i="4" s="1"/>
  <c r="D24" i="2"/>
  <c r="D6" i="4" s="1"/>
  <c r="H24" i="3"/>
  <c r="H26" i="3" s="1"/>
  <c r="D24" i="1"/>
  <c r="D5" i="4" s="1"/>
  <c r="H10" i="1"/>
  <c r="C10" i="2"/>
  <c r="H24" i="1" l="1"/>
  <c r="H26" i="1" s="1"/>
  <c r="H10" i="2"/>
  <c r="C24" i="2"/>
  <c r="C6" i="4" l="1"/>
  <c r="H24" i="2"/>
  <c r="H26" i="2" s="1"/>
</calcChain>
</file>

<file path=xl/sharedStrings.xml><?xml version="1.0" encoding="utf-8"?>
<sst xmlns="http://schemas.openxmlformats.org/spreadsheetml/2006/main" count="79" uniqueCount="29">
  <si>
    <t>From:</t>
  </si>
  <si>
    <t>To:</t>
  </si>
  <si>
    <t>Date</t>
  </si>
  <si>
    <t>Accom.</t>
  </si>
  <si>
    <t>Transport</t>
  </si>
  <si>
    <t>Fuel</t>
  </si>
  <si>
    <t>Meals</t>
  </si>
  <si>
    <t>Entertain.</t>
  </si>
  <si>
    <t>Other</t>
  </si>
  <si>
    <t>Total</t>
  </si>
  <si>
    <t>Employee Name:</t>
  </si>
  <si>
    <t>Position:</t>
  </si>
  <si>
    <t>Subtotal</t>
  </si>
  <si>
    <t>Subtract Advances</t>
  </si>
  <si>
    <t>Less Advances</t>
  </si>
  <si>
    <t>CoolWorks Media</t>
  </si>
  <si>
    <t>Travel Expense Form</t>
  </si>
  <si>
    <t>Isabel Alvarez</t>
  </si>
  <si>
    <t>Dallas Branch Manager</t>
  </si>
  <si>
    <t>July</t>
  </si>
  <si>
    <t>June</t>
  </si>
  <si>
    <t>August</t>
  </si>
  <si>
    <t>Average Accommodation</t>
  </si>
  <si>
    <t>Average Transport</t>
  </si>
  <si>
    <t>Minimum Accommodation</t>
  </si>
  <si>
    <t>Total Expenses</t>
  </si>
  <si>
    <t>Maximum Meals</t>
  </si>
  <si>
    <t>Mileage Reimbursement Rate:</t>
  </si>
  <si>
    <t>Summer Expense Report - April Conway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</si>
</sst>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b/>
      <sz val="22"/>
      <color theme="1"/>
      <name val="Gill Sans MT"/>
      <family val="2"/>
      <scheme val="minor"/>
    </font>
    <font>
      <sz val="18"/>
      <color theme="1"/>
      <name val="Gill Sans MT"/>
      <family val="2"/>
      <scheme val="minor"/>
    </font>
    <font>
      <sz val="12"/>
      <color theme="1"/>
      <name val="Gill Sans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44" fontId="2" fillId="0" borderId="0" xfId="1" applyFont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/>
    </xf>
    <xf numFmtId="15" fontId="0" fillId="0" borderId="3" xfId="0" applyNumberFormat="1" applyBorder="1"/>
    <xf numFmtId="0" fontId="0" fillId="0" borderId="0" xfId="0" applyBorder="1"/>
    <xf numFmtId="0" fontId="2" fillId="0" borderId="3" xfId="0" applyFont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44" fontId="0" fillId="0" borderId="3" xfId="0" applyNumberFormat="1" applyBorder="1"/>
    <xf numFmtId="0" fontId="0" fillId="0" borderId="0" xfId="0" applyAlignment="1">
      <alignment horizontal="left"/>
    </xf>
    <xf numFmtId="44" fontId="0" fillId="0" borderId="0" xfId="0" applyNumberFormat="1"/>
    <xf numFmtId="44" fontId="2" fillId="0" borderId="0" xfId="1" applyFont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A63-4E69-8AA1-39EC2FC5305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A63-4E69-8AA1-39EC2FC5305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63-4E69-8AA1-39EC2FC53052}"/>
              </c:ext>
            </c:extLst>
          </c:dPt>
          <c:dLbls>
            <c:dLbl>
              <c:idx val="0"/>
              <c:layout>
                <c:manualLayout>
                  <c:x val="-0.23130549857738372"/>
                  <c:y val="3.9767880577427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87383929949933"/>
                      <c:h val="0.11016666666666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A63-4E69-8AA1-39EC2FC53052}"/>
                </c:ext>
              </c:extLst>
            </c:dLbl>
            <c:dLbl>
              <c:idx val="1"/>
              <c:layout>
                <c:manualLayout>
                  <c:x val="0.16526610644257697"/>
                  <c:y val="-0.21267650918635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45098039215685"/>
                      <c:h val="0.193750000000000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A63-4E69-8AA1-39EC2FC53052}"/>
                </c:ext>
              </c:extLst>
            </c:dLbl>
            <c:dLbl>
              <c:idx val="2"/>
              <c:layout>
                <c:manualLayout>
                  <c:x val="0.12276693354507147"/>
                  <c:y val="0.1842660761154855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63-4E69-8AA1-39EC2FC53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Report!$A$5:$A$7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</c:strCache>
            </c:strRef>
          </c:cat>
          <c:val>
            <c:numRef>
              <c:f>Report!$H$5:$H$7</c:f>
              <c:numCache>
                <c:formatCode>_("$"* #,##0.00_);_("$"* \(#,##0.00\);_("$"* "-"??_);_(@_)</c:formatCode>
                <c:ptCount val="3"/>
                <c:pt idx="0">
                  <c:v>4554</c:v>
                </c:pt>
                <c:pt idx="1">
                  <c:v>3658.2</c:v>
                </c:pt>
                <c:pt idx="2">
                  <c:v>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3-4E69-8AA1-39EC2FC5305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11</xdr:row>
      <xdr:rowOff>22860</xdr:rowOff>
    </xdr:from>
    <xdr:to>
      <xdr:col>8</xdr:col>
      <xdr:colOff>38100</xdr:colOff>
      <xdr:row>24</xdr:row>
      <xdr:rowOff>213360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ividend">
  <a:themeElements>
    <a:clrScheme name="Dividend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H1"/>
    </sheetView>
  </sheetViews>
  <sheetFormatPr defaultRowHeight="18" x14ac:dyDescent="0.5"/>
  <cols>
    <col min="1" max="1" width="17.109375" customWidth="1"/>
    <col min="2" max="2" width="12.6640625" customWidth="1"/>
    <col min="3" max="3" width="13.77734375" customWidth="1"/>
    <col min="4" max="5" width="12.6640625" customWidth="1"/>
    <col min="6" max="6" width="14.33203125" customWidth="1"/>
    <col min="7" max="8" width="12.6640625" customWidth="1"/>
  </cols>
  <sheetData>
    <row r="1" spans="1:8" ht="31.95" x14ac:dyDescent="0.9">
      <c r="A1" s="20" t="s">
        <v>15</v>
      </c>
      <c r="B1" s="20"/>
      <c r="C1" s="20"/>
      <c r="D1" s="20"/>
      <c r="E1" s="20"/>
      <c r="F1" s="20"/>
      <c r="G1" s="20"/>
      <c r="H1" s="20"/>
    </row>
    <row r="2" spans="1:8" ht="27.45" x14ac:dyDescent="0.8">
      <c r="A2" s="21" t="s">
        <v>16</v>
      </c>
      <c r="B2" s="21"/>
      <c r="C2" s="21"/>
      <c r="D2" s="21"/>
      <c r="E2" s="21"/>
      <c r="F2" s="21"/>
      <c r="G2" s="21"/>
      <c r="H2" s="21"/>
    </row>
    <row r="4" spans="1:8" ht="16.5" x14ac:dyDescent="0.5">
      <c r="A4" s="1" t="s">
        <v>10</v>
      </c>
      <c r="B4" s="3" t="s">
        <v>17</v>
      </c>
      <c r="C4" s="3"/>
      <c r="D4" s="3"/>
      <c r="E4" s="13"/>
      <c r="F4" s="13"/>
      <c r="G4" s="13"/>
      <c r="H4" s="13"/>
    </row>
    <row r="5" spans="1:8" ht="16.5" x14ac:dyDescent="0.5">
      <c r="A5" s="1" t="s">
        <v>11</v>
      </c>
      <c r="B5" s="3" t="s">
        <v>18</v>
      </c>
      <c r="C5" s="3"/>
      <c r="D5" s="3"/>
      <c r="E5" s="13"/>
      <c r="F5" s="13"/>
      <c r="G5" s="13"/>
      <c r="H5" s="13"/>
    </row>
    <row r="6" spans="1:8" ht="20.100000000000001" customHeight="1" x14ac:dyDescent="0.5">
      <c r="B6" s="1" t="s">
        <v>0</v>
      </c>
      <c r="C6" s="9">
        <v>42522</v>
      </c>
      <c r="D6" s="4"/>
      <c r="E6" s="1" t="s">
        <v>1</v>
      </c>
      <c r="F6" s="10">
        <v>42544</v>
      </c>
      <c r="G6" s="3"/>
    </row>
    <row r="7" spans="1:8" ht="20.100000000000001" customHeight="1" x14ac:dyDescent="0.5"/>
    <row r="8" spans="1:8" ht="20.100000000000001" customHeight="1" x14ac:dyDescent="0.5"/>
    <row r="9" spans="1:8" ht="16.5" x14ac:dyDescent="0.5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</row>
    <row r="10" spans="1:8" ht="16.5" x14ac:dyDescent="0.5">
      <c r="A10" s="12">
        <v>42524</v>
      </c>
      <c r="B10" s="7">
        <v>195</v>
      </c>
      <c r="C10" s="7">
        <v>635</v>
      </c>
      <c r="D10" s="7">
        <f>30*$C$27</f>
        <v>7.5</v>
      </c>
      <c r="E10" s="7">
        <v>35</v>
      </c>
      <c r="F10" s="7"/>
      <c r="G10" s="7"/>
      <c r="H10" s="7">
        <f t="shared" ref="H10:H19" si="0">SUM(B10:G10)</f>
        <v>872.5</v>
      </c>
    </row>
    <row r="11" spans="1:8" ht="16.5" x14ac:dyDescent="0.5">
      <c r="A11" s="12">
        <v>42525</v>
      </c>
      <c r="B11" s="7">
        <v>195</v>
      </c>
      <c r="C11" s="7"/>
      <c r="D11" s="7"/>
      <c r="E11" s="7">
        <v>85</v>
      </c>
      <c r="F11" s="7"/>
      <c r="G11" s="7"/>
      <c r="H11" s="7">
        <f t="shared" si="0"/>
        <v>280</v>
      </c>
    </row>
    <row r="12" spans="1:8" ht="16.5" x14ac:dyDescent="0.5">
      <c r="A12" s="12">
        <v>42526</v>
      </c>
      <c r="B12" s="7">
        <v>195</v>
      </c>
      <c r="C12" s="7"/>
      <c r="D12" s="7"/>
      <c r="E12" s="7">
        <v>85</v>
      </c>
      <c r="F12" s="7"/>
      <c r="G12" s="7">
        <v>25</v>
      </c>
      <c r="H12" s="7">
        <f t="shared" si="0"/>
        <v>305</v>
      </c>
    </row>
    <row r="13" spans="1:8" ht="16.5" x14ac:dyDescent="0.5">
      <c r="A13" s="12">
        <v>42527</v>
      </c>
      <c r="B13" s="7">
        <v>195</v>
      </c>
      <c r="C13" s="7"/>
      <c r="D13" s="7"/>
      <c r="E13" s="7">
        <v>65</v>
      </c>
      <c r="F13" s="7"/>
      <c r="G13" s="7">
        <v>18</v>
      </c>
      <c r="H13" s="7">
        <f t="shared" si="0"/>
        <v>278</v>
      </c>
    </row>
    <row r="14" spans="1:8" ht="16.5" x14ac:dyDescent="0.5">
      <c r="A14" s="12">
        <v>42528</v>
      </c>
      <c r="B14" s="7">
        <v>195</v>
      </c>
      <c r="C14" s="7"/>
      <c r="D14" s="7"/>
      <c r="E14" s="7">
        <v>90</v>
      </c>
      <c r="F14" s="7">
        <v>32</v>
      </c>
      <c r="G14" s="7"/>
      <c r="H14" s="7">
        <f t="shared" si="0"/>
        <v>317</v>
      </c>
    </row>
    <row r="15" spans="1:8" ht="16.5" x14ac:dyDescent="0.5">
      <c r="A15" s="12">
        <v>42529</v>
      </c>
      <c r="B15" s="7"/>
      <c r="C15" s="7">
        <v>635</v>
      </c>
      <c r="D15" s="7">
        <f>30*$C$27</f>
        <v>7.5</v>
      </c>
      <c r="E15" s="7">
        <v>20</v>
      </c>
      <c r="F15" s="7"/>
      <c r="G15" s="7"/>
      <c r="H15" s="7">
        <f t="shared" si="0"/>
        <v>662.5</v>
      </c>
    </row>
    <row r="16" spans="1:8" ht="16.5" x14ac:dyDescent="0.5">
      <c r="A16" s="12">
        <v>42541</v>
      </c>
      <c r="B16" s="7">
        <v>240</v>
      </c>
      <c r="C16" s="7">
        <v>345</v>
      </c>
      <c r="D16" s="7">
        <f>30*$C$27</f>
        <v>7.5</v>
      </c>
      <c r="E16" s="7">
        <v>80</v>
      </c>
      <c r="F16" s="7"/>
      <c r="G16" s="7"/>
      <c r="H16" s="7">
        <f t="shared" si="0"/>
        <v>672.5</v>
      </c>
    </row>
    <row r="17" spans="1:8" ht="16.5" x14ac:dyDescent="0.5">
      <c r="A17" s="12">
        <v>42542</v>
      </c>
      <c r="B17" s="7">
        <v>240</v>
      </c>
      <c r="C17" s="7"/>
      <c r="D17" s="7"/>
      <c r="E17" s="7">
        <v>90</v>
      </c>
      <c r="F17" s="7"/>
      <c r="G17" s="7">
        <v>16</v>
      </c>
      <c r="H17" s="7">
        <f t="shared" si="0"/>
        <v>346</v>
      </c>
    </row>
    <row r="18" spans="1:8" ht="16.5" x14ac:dyDescent="0.5">
      <c r="A18" s="12">
        <v>42543</v>
      </c>
      <c r="B18" s="7">
        <v>240</v>
      </c>
      <c r="C18" s="7"/>
      <c r="D18" s="7"/>
      <c r="E18" s="7">
        <v>67</v>
      </c>
      <c r="F18" s="7">
        <v>120</v>
      </c>
      <c r="G18" s="7"/>
      <c r="H18" s="7">
        <f t="shared" si="0"/>
        <v>427</v>
      </c>
    </row>
    <row r="19" spans="1:8" ht="16.5" x14ac:dyDescent="0.5">
      <c r="A19" s="12">
        <v>42544</v>
      </c>
      <c r="B19" s="7"/>
      <c r="C19" s="7">
        <v>345</v>
      </c>
      <c r="D19" s="7">
        <f>30*$C$27</f>
        <v>7.5</v>
      </c>
      <c r="E19" s="7">
        <v>23</v>
      </c>
      <c r="F19" s="7"/>
      <c r="G19" s="7">
        <v>18</v>
      </c>
      <c r="H19" s="7">
        <f t="shared" si="0"/>
        <v>393.5</v>
      </c>
    </row>
    <row r="20" spans="1:8" x14ac:dyDescent="0.5">
      <c r="A20" s="6"/>
      <c r="B20" s="7"/>
      <c r="C20" s="7"/>
      <c r="D20" s="7"/>
      <c r="E20" s="7"/>
      <c r="F20" s="7"/>
      <c r="G20" s="7"/>
      <c r="H20" s="7"/>
    </row>
    <row r="21" spans="1:8" x14ac:dyDescent="0.5">
      <c r="A21" s="6"/>
      <c r="B21" s="7"/>
      <c r="C21" s="7"/>
      <c r="D21" s="7"/>
      <c r="E21" s="7"/>
      <c r="F21" s="7"/>
      <c r="G21" s="7"/>
      <c r="H21" s="7"/>
    </row>
    <row r="22" spans="1:8" x14ac:dyDescent="0.5">
      <c r="A22" s="6"/>
      <c r="B22" s="7"/>
      <c r="C22" s="7"/>
      <c r="D22" s="7"/>
      <c r="E22" s="7"/>
      <c r="F22" s="7"/>
      <c r="G22" s="7"/>
      <c r="H22" s="7"/>
    </row>
    <row r="23" spans="1:8" x14ac:dyDescent="0.5">
      <c r="A23" s="6"/>
      <c r="B23" s="7"/>
      <c r="C23" s="7"/>
      <c r="D23" s="7"/>
      <c r="E23" s="7"/>
      <c r="F23" s="7"/>
      <c r="G23" s="7"/>
      <c r="H23" s="7"/>
    </row>
    <row r="24" spans="1:8" x14ac:dyDescent="0.5">
      <c r="A24" s="14" t="s">
        <v>9</v>
      </c>
      <c r="B24" s="7">
        <f t="shared" ref="B24:G24" si="1">SUM(B10:B23)</f>
        <v>1695</v>
      </c>
      <c r="C24" s="7">
        <f t="shared" si="1"/>
        <v>1960</v>
      </c>
      <c r="D24" s="7">
        <f t="shared" si="1"/>
        <v>30</v>
      </c>
      <c r="E24" s="7">
        <f t="shared" si="1"/>
        <v>640</v>
      </c>
      <c r="F24" s="7">
        <f t="shared" si="1"/>
        <v>152</v>
      </c>
      <c r="G24" s="7">
        <f t="shared" si="1"/>
        <v>77</v>
      </c>
      <c r="H24" s="7">
        <f>SUM(B24:G24)</f>
        <v>4554</v>
      </c>
    </row>
    <row r="25" spans="1:8" x14ac:dyDescent="0.5">
      <c r="B25" s="2"/>
      <c r="C25" s="2"/>
      <c r="D25" s="2"/>
      <c r="E25" s="2"/>
      <c r="F25" s="2"/>
      <c r="G25" s="8" t="s">
        <v>13</v>
      </c>
      <c r="H25" s="7">
        <v>300</v>
      </c>
    </row>
    <row r="26" spans="1:8" x14ac:dyDescent="0.5">
      <c r="B26" s="2"/>
      <c r="C26" s="2"/>
      <c r="D26" s="2"/>
      <c r="E26" s="2"/>
      <c r="F26" s="2"/>
      <c r="G26" s="8" t="s">
        <v>9</v>
      </c>
      <c r="H26" s="7">
        <f>H24-H25</f>
        <v>4254</v>
      </c>
    </row>
    <row r="27" spans="1:8" x14ac:dyDescent="0.5">
      <c r="A27" t="s">
        <v>27</v>
      </c>
      <c r="C27" s="19">
        <v>0.25</v>
      </c>
    </row>
  </sheetData>
  <mergeCells count="2">
    <mergeCell ref="A1:H1"/>
    <mergeCell ref="A2:H2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12" sqref="D12"/>
    </sheetView>
  </sheetViews>
  <sheetFormatPr defaultRowHeight="18" x14ac:dyDescent="0.5"/>
  <cols>
    <col min="1" max="1" width="16.44140625" customWidth="1"/>
    <col min="2" max="2" width="12.6640625" customWidth="1"/>
    <col min="3" max="3" width="13.6640625" customWidth="1"/>
    <col min="4" max="5" width="12.6640625" customWidth="1"/>
    <col min="6" max="6" width="13.77734375" customWidth="1"/>
    <col min="7" max="8" width="12.6640625" customWidth="1"/>
  </cols>
  <sheetData>
    <row r="1" spans="1:8" ht="31.95" x14ac:dyDescent="0.9">
      <c r="A1" s="20" t="s">
        <v>15</v>
      </c>
      <c r="B1" s="20"/>
      <c r="C1" s="20"/>
      <c r="D1" s="20"/>
      <c r="E1" s="20"/>
      <c r="F1" s="20"/>
      <c r="G1" s="20"/>
      <c r="H1" s="20"/>
    </row>
    <row r="2" spans="1:8" ht="27.45" x14ac:dyDescent="0.8">
      <c r="A2" s="21" t="s">
        <v>16</v>
      </c>
      <c r="B2" s="21"/>
      <c r="C2" s="21"/>
      <c r="D2" s="21"/>
      <c r="E2" s="21"/>
      <c r="F2" s="21"/>
      <c r="G2" s="21"/>
      <c r="H2" s="21"/>
    </row>
    <row r="4" spans="1:8" ht="20.100000000000001" customHeight="1" x14ac:dyDescent="0.5">
      <c r="A4" s="1" t="s">
        <v>10</v>
      </c>
      <c r="B4" s="3" t="s">
        <v>17</v>
      </c>
      <c r="C4" s="3"/>
      <c r="D4" s="3"/>
      <c r="E4" s="13"/>
      <c r="F4" s="13"/>
      <c r="G4" s="13"/>
      <c r="H4" s="13"/>
    </row>
    <row r="5" spans="1:8" ht="20.100000000000001" customHeight="1" x14ac:dyDescent="0.5">
      <c r="A5" s="1" t="s">
        <v>11</v>
      </c>
      <c r="B5" s="3" t="s">
        <v>18</v>
      </c>
      <c r="C5" s="3"/>
      <c r="D5" s="3"/>
      <c r="E5" s="13"/>
      <c r="F5" s="13"/>
      <c r="G5" s="13"/>
      <c r="H5" s="13"/>
    </row>
    <row r="6" spans="1:8" ht="20.100000000000001" customHeight="1" x14ac:dyDescent="0.5">
      <c r="B6" s="1" t="s">
        <v>0</v>
      </c>
      <c r="C6" s="9">
        <v>42552</v>
      </c>
      <c r="D6" s="4"/>
      <c r="E6" s="1" t="s">
        <v>1</v>
      </c>
      <c r="F6" s="10">
        <v>42582</v>
      </c>
      <c r="G6" s="3"/>
    </row>
    <row r="9" spans="1:8" ht="16.5" x14ac:dyDescent="0.5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</row>
    <row r="10" spans="1:8" ht="16.5" x14ac:dyDescent="0.5">
      <c r="A10" s="12">
        <v>42552</v>
      </c>
      <c r="B10" s="7">
        <v>156</v>
      </c>
      <c r="C10" s="7">
        <f>90*1.09</f>
        <v>98.100000000000009</v>
      </c>
      <c r="D10" s="7">
        <f>30*$C$27</f>
        <v>7.5</v>
      </c>
      <c r="E10" s="7">
        <v>75</v>
      </c>
      <c r="F10" s="7"/>
      <c r="G10" s="7"/>
      <c r="H10" s="7">
        <f t="shared" ref="H10:H19" si="0">SUM(B10:G10)</f>
        <v>336.6</v>
      </c>
    </row>
    <row r="11" spans="1:8" ht="16.5" x14ac:dyDescent="0.5">
      <c r="A11" s="12">
        <v>42553</v>
      </c>
      <c r="B11" s="7">
        <v>156</v>
      </c>
      <c r="C11" s="7">
        <v>10</v>
      </c>
      <c r="D11" s="7"/>
      <c r="E11" s="7">
        <v>87</v>
      </c>
      <c r="F11" s="7">
        <v>25</v>
      </c>
      <c r="G11" s="7">
        <v>22</v>
      </c>
      <c r="H11" s="7">
        <f t="shared" si="0"/>
        <v>300</v>
      </c>
    </row>
    <row r="12" spans="1:8" ht="16.5" x14ac:dyDescent="0.5">
      <c r="A12" s="12">
        <v>42554</v>
      </c>
      <c r="B12" s="7"/>
      <c r="C12" s="7">
        <v>98.1</v>
      </c>
      <c r="D12" s="7">
        <f>30*$C$27</f>
        <v>7.5</v>
      </c>
      <c r="E12" s="7">
        <v>40</v>
      </c>
      <c r="F12" s="7"/>
      <c r="G12" s="7"/>
      <c r="H12" s="7">
        <f t="shared" si="0"/>
        <v>145.6</v>
      </c>
    </row>
    <row r="13" spans="1:8" ht="16.5" x14ac:dyDescent="0.5">
      <c r="A13" s="12">
        <v>42563</v>
      </c>
      <c r="B13" s="7">
        <v>225</v>
      </c>
      <c r="C13" s="7">
        <v>430</v>
      </c>
      <c r="D13" s="7">
        <f>30*$C$27</f>
        <v>7.5</v>
      </c>
      <c r="E13" s="7">
        <v>35</v>
      </c>
      <c r="F13" s="7"/>
      <c r="G13" s="7">
        <v>15</v>
      </c>
      <c r="H13" s="7">
        <f t="shared" si="0"/>
        <v>712.5</v>
      </c>
    </row>
    <row r="14" spans="1:8" ht="16.5" x14ac:dyDescent="0.5">
      <c r="A14" s="12">
        <v>42564</v>
      </c>
      <c r="B14" s="7">
        <v>225</v>
      </c>
      <c r="C14" s="7"/>
      <c r="D14" s="7"/>
      <c r="E14" s="7">
        <v>110</v>
      </c>
      <c r="F14" s="7"/>
      <c r="G14" s="7"/>
      <c r="H14" s="7">
        <f t="shared" si="0"/>
        <v>335</v>
      </c>
    </row>
    <row r="15" spans="1:8" ht="16.5" x14ac:dyDescent="0.5">
      <c r="A15" s="12">
        <v>42565</v>
      </c>
      <c r="B15" s="7">
        <v>225</v>
      </c>
      <c r="C15" s="7"/>
      <c r="D15" s="7"/>
      <c r="E15" s="7">
        <v>65</v>
      </c>
      <c r="F15" s="7"/>
      <c r="G15" s="7"/>
      <c r="H15" s="7">
        <f t="shared" si="0"/>
        <v>290</v>
      </c>
    </row>
    <row r="16" spans="1:8" ht="16.5" x14ac:dyDescent="0.5">
      <c r="A16" s="12">
        <v>42566</v>
      </c>
      <c r="B16" s="7"/>
      <c r="C16" s="7">
        <v>430</v>
      </c>
      <c r="D16" s="7">
        <f>30*$C$27</f>
        <v>7.5</v>
      </c>
      <c r="E16" s="7">
        <v>25</v>
      </c>
      <c r="F16" s="7"/>
      <c r="G16" s="7"/>
      <c r="H16" s="7">
        <f t="shared" si="0"/>
        <v>462.5</v>
      </c>
    </row>
    <row r="17" spans="1:8" ht="16.5" x14ac:dyDescent="0.5">
      <c r="A17" s="12">
        <v>42580</v>
      </c>
      <c r="B17" s="7">
        <v>200</v>
      </c>
      <c r="C17" s="7">
        <v>220</v>
      </c>
      <c r="D17" s="7">
        <f>30*$C$27</f>
        <v>7.5</v>
      </c>
      <c r="E17" s="7">
        <v>45</v>
      </c>
      <c r="F17" s="7">
        <v>38</v>
      </c>
      <c r="G17" s="7">
        <v>14</v>
      </c>
      <c r="H17" s="7">
        <f t="shared" si="0"/>
        <v>524.5</v>
      </c>
    </row>
    <row r="18" spans="1:8" ht="16.5" x14ac:dyDescent="0.5">
      <c r="A18" s="12">
        <v>42581</v>
      </c>
      <c r="B18" s="7">
        <v>200</v>
      </c>
      <c r="C18" s="7"/>
      <c r="D18" s="7"/>
      <c r="E18" s="7">
        <v>78</v>
      </c>
      <c r="F18" s="7"/>
      <c r="G18" s="7"/>
      <c r="H18" s="7">
        <f t="shared" si="0"/>
        <v>278</v>
      </c>
    </row>
    <row r="19" spans="1:8" ht="16.5" x14ac:dyDescent="0.5">
      <c r="A19" s="12">
        <v>42582</v>
      </c>
      <c r="B19" s="7"/>
      <c r="C19" s="7">
        <v>220</v>
      </c>
      <c r="D19" s="7">
        <f>30*$C$27</f>
        <v>7.5</v>
      </c>
      <c r="E19" s="7">
        <v>30</v>
      </c>
      <c r="F19" s="7"/>
      <c r="G19" s="7">
        <v>16</v>
      </c>
      <c r="H19" s="7">
        <f t="shared" si="0"/>
        <v>273.5</v>
      </c>
    </row>
    <row r="20" spans="1:8" x14ac:dyDescent="0.5">
      <c r="A20" s="6"/>
      <c r="B20" s="7"/>
      <c r="C20" s="7"/>
      <c r="D20" s="7"/>
      <c r="E20" s="7"/>
      <c r="F20" s="7"/>
      <c r="G20" s="7"/>
      <c r="H20" s="7"/>
    </row>
    <row r="21" spans="1:8" x14ac:dyDescent="0.5">
      <c r="A21" s="6"/>
      <c r="B21" s="7"/>
      <c r="C21" s="7"/>
      <c r="D21" s="7"/>
      <c r="E21" s="7"/>
      <c r="F21" s="7"/>
      <c r="G21" s="7"/>
      <c r="H21" s="7"/>
    </row>
    <row r="22" spans="1:8" x14ac:dyDescent="0.5">
      <c r="A22" s="6"/>
      <c r="B22" s="7"/>
      <c r="C22" s="7"/>
      <c r="D22" s="7"/>
      <c r="E22" s="7"/>
      <c r="F22" s="7"/>
      <c r="G22" s="7"/>
      <c r="H22" s="7"/>
    </row>
    <row r="23" spans="1:8" x14ac:dyDescent="0.5">
      <c r="A23" s="6"/>
      <c r="B23" s="7"/>
      <c r="C23" s="7"/>
      <c r="D23" s="7"/>
      <c r="E23" s="7"/>
      <c r="F23" s="7"/>
      <c r="G23" s="7"/>
      <c r="H23" s="7"/>
    </row>
    <row r="24" spans="1:8" x14ac:dyDescent="0.5">
      <c r="A24" s="14" t="s">
        <v>9</v>
      </c>
      <c r="B24" s="7">
        <f t="shared" ref="B24:G24" si="1">SUM(B10:B23)</f>
        <v>1387</v>
      </c>
      <c r="C24" s="7">
        <f t="shared" si="1"/>
        <v>1506.2</v>
      </c>
      <c r="D24" s="7">
        <f t="shared" si="1"/>
        <v>45</v>
      </c>
      <c r="E24" s="7">
        <f t="shared" si="1"/>
        <v>590</v>
      </c>
      <c r="F24" s="7">
        <f t="shared" si="1"/>
        <v>63</v>
      </c>
      <c r="G24" s="7">
        <f t="shared" si="1"/>
        <v>67</v>
      </c>
      <c r="H24" s="7">
        <f>SUM(B24:G24)</f>
        <v>3658.2</v>
      </c>
    </row>
    <row r="25" spans="1:8" x14ac:dyDescent="0.5">
      <c r="B25" s="2"/>
      <c r="C25" s="2"/>
      <c r="D25" s="2"/>
      <c r="E25" s="2"/>
      <c r="F25" s="2"/>
      <c r="G25" s="8" t="s">
        <v>13</v>
      </c>
      <c r="H25" s="7">
        <v>150</v>
      </c>
    </row>
    <row r="26" spans="1:8" x14ac:dyDescent="0.5">
      <c r="B26" s="2"/>
      <c r="C26" s="2"/>
      <c r="D26" s="2"/>
      <c r="E26" s="2"/>
      <c r="F26" s="2"/>
      <c r="G26" s="8" t="s">
        <v>9</v>
      </c>
      <c r="H26" s="7">
        <f>H24-H25</f>
        <v>3508.2</v>
      </c>
    </row>
    <row r="27" spans="1:8" x14ac:dyDescent="0.5">
      <c r="A27" t="s">
        <v>27</v>
      </c>
      <c r="C27" s="19">
        <v>0.25</v>
      </c>
    </row>
  </sheetData>
  <mergeCells count="2">
    <mergeCell ref="A1:H1"/>
    <mergeCell ref="A2:H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D24" sqref="D24"/>
    </sheetView>
  </sheetViews>
  <sheetFormatPr defaultRowHeight="18" x14ac:dyDescent="0.5"/>
  <cols>
    <col min="1" max="1" width="16.6640625" customWidth="1"/>
    <col min="2" max="2" width="12.6640625" customWidth="1"/>
    <col min="3" max="3" width="13.6640625" customWidth="1"/>
    <col min="4" max="5" width="12.6640625" customWidth="1"/>
    <col min="6" max="6" width="14.33203125" bestFit="1" customWidth="1"/>
    <col min="7" max="8" width="12.6640625" customWidth="1"/>
  </cols>
  <sheetData>
    <row r="1" spans="1:8" ht="31.95" x14ac:dyDescent="0.9">
      <c r="A1" s="20" t="s">
        <v>15</v>
      </c>
      <c r="B1" s="20"/>
      <c r="C1" s="20"/>
      <c r="D1" s="20"/>
      <c r="E1" s="20"/>
      <c r="F1" s="20"/>
      <c r="G1" s="20"/>
      <c r="H1" s="20"/>
    </row>
    <row r="2" spans="1:8" ht="27.45" x14ac:dyDescent="0.8">
      <c r="A2" s="21" t="s">
        <v>16</v>
      </c>
      <c r="B2" s="21"/>
      <c r="C2" s="21"/>
      <c r="D2" s="21"/>
      <c r="E2" s="21"/>
      <c r="F2" s="21"/>
      <c r="G2" s="21"/>
      <c r="H2" s="21"/>
    </row>
    <row r="4" spans="1:8" ht="20.100000000000001" customHeight="1" x14ac:dyDescent="0.5">
      <c r="A4" s="1" t="s">
        <v>10</v>
      </c>
      <c r="B4" s="3" t="s">
        <v>17</v>
      </c>
      <c r="C4" s="3"/>
      <c r="D4" s="3"/>
      <c r="E4" s="13"/>
      <c r="F4" s="13"/>
      <c r="G4" s="13"/>
      <c r="H4" s="13"/>
    </row>
    <row r="5" spans="1:8" ht="20.100000000000001" customHeight="1" x14ac:dyDescent="0.5">
      <c r="A5" s="1" t="s">
        <v>11</v>
      </c>
      <c r="B5" s="3" t="s">
        <v>18</v>
      </c>
      <c r="C5" s="3"/>
      <c r="D5" s="3"/>
      <c r="E5" s="13"/>
      <c r="F5" s="13"/>
      <c r="G5" s="13"/>
      <c r="H5" s="13"/>
    </row>
    <row r="6" spans="1:8" ht="20.100000000000001" customHeight="1" x14ac:dyDescent="0.5">
      <c r="B6" s="1" t="s">
        <v>0</v>
      </c>
      <c r="C6" s="9">
        <v>42583</v>
      </c>
      <c r="D6" s="4"/>
      <c r="E6" s="1" t="s">
        <v>1</v>
      </c>
      <c r="F6" s="10">
        <v>42613</v>
      </c>
      <c r="G6" s="3"/>
    </row>
    <row r="9" spans="1:8" ht="16.5" x14ac:dyDescent="0.5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</row>
    <row r="10" spans="1:8" ht="16.5" x14ac:dyDescent="0.5">
      <c r="A10" s="12">
        <v>42586</v>
      </c>
      <c r="B10" s="7">
        <v>325</v>
      </c>
      <c r="C10" s="7">
        <v>190</v>
      </c>
      <c r="D10" s="7">
        <f>$C$27*30</f>
        <v>7.5</v>
      </c>
      <c r="E10" s="7">
        <v>24</v>
      </c>
      <c r="F10" s="7"/>
      <c r="G10" s="7"/>
      <c r="H10" s="7">
        <f>SUM(B10:G10)</f>
        <v>546.5</v>
      </c>
    </row>
    <row r="11" spans="1:8" ht="16.5" x14ac:dyDescent="0.5">
      <c r="A11" s="12">
        <v>42587</v>
      </c>
      <c r="B11" s="7">
        <v>325</v>
      </c>
      <c r="C11" s="7"/>
      <c r="D11" s="7"/>
      <c r="E11" s="7">
        <v>110</v>
      </c>
      <c r="F11" s="7"/>
      <c r="G11" s="7">
        <v>13</v>
      </c>
      <c r="H11" s="7">
        <f>SUM(B11:G11)</f>
        <v>448</v>
      </c>
    </row>
    <row r="12" spans="1:8" ht="16.5" x14ac:dyDescent="0.5">
      <c r="A12" s="12">
        <v>42588</v>
      </c>
      <c r="B12" s="7">
        <v>325</v>
      </c>
      <c r="C12" s="7"/>
      <c r="D12" s="7">
        <f>$C$27*30</f>
        <v>7.5</v>
      </c>
      <c r="E12" s="7">
        <v>70</v>
      </c>
      <c r="F12" s="7">
        <v>40</v>
      </c>
      <c r="G12" s="7"/>
      <c r="H12" s="7">
        <f>SUM(B12:G12)</f>
        <v>442.5</v>
      </c>
    </row>
    <row r="13" spans="1:8" ht="16.5" x14ac:dyDescent="0.5">
      <c r="A13" s="12">
        <v>42589</v>
      </c>
      <c r="B13" s="7"/>
      <c r="C13" s="7">
        <v>190</v>
      </c>
      <c r="E13" s="7">
        <v>35</v>
      </c>
      <c r="F13" s="7"/>
      <c r="G13" s="7">
        <v>24</v>
      </c>
      <c r="H13" s="7">
        <f>SUM(B13:G13)</f>
        <v>249</v>
      </c>
    </row>
    <row r="14" spans="1:8" ht="16.5" x14ac:dyDescent="0.5">
      <c r="A14" s="12"/>
      <c r="B14" s="7"/>
      <c r="C14" s="7"/>
      <c r="D14" s="7"/>
      <c r="E14" s="7"/>
      <c r="F14" s="7"/>
      <c r="G14" s="7"/>
      <c r="H14" s="7"/>
    </row>
    <row r="15" spans="1:8" ht="16.5" x14ac:dyDescent="0.5">
      <c r="A15" s="12"/>
      <c r="B15" s="7"/>
      <c r="C15" s="7"/>
      <c r="D15" s="7"/>
      <c r="E15" s="7"/>
      <c r="F15" s="7"/>
      <c r="G15" s="7"/>
      <c r="H15" s="7"/>
    </row>
    <row r="16" spans="1:8" ht="16.5" x14ac:dyDescent="0.5">
      <c r="A16" s="12"/>
      <c r="B16" s="7"/>
      <c r="C16" s="7"/>
      <c r="D16" s="7"/>
      <c r="E16" s="7"/>
      <c r="F16" s="7"/>
      <c r="G16" s="7"/>
      <c r="H16" s="7"/>
    </row>
    <row r="17" spans="1:8" ht="16.5" x14ac:dyDescent="0.5">
      <c r="A17" s="12"/>
      <c r="B17" s="7"/>
      <c r="C17" s="7"/>
      <c r="D17" s="7"/>
      <c r="E17" s="7"/>
      <c r="F17" s="7"/>
      <c r="G17" s="7"/>
      <c r="H17" s="7"/>
    </row>
    <row r="18" spans="1:8" ht="16.5" x14ac:dyDescent="0.5">
      <c r="A18" s="12"/>
      <c r="B18" s="7"/>
      <c r="C18" s="7"/>
      <c r="D18" s="7"/>
      <c r="E18" s="7"/>
      <c r="F18" s="7"/>
      <c r="G18" s="7"/>
      <c r="H18" s="7"/>
    </row>
    <row r="19" spans="1:8" ht="16.5" x14ac:dyDescent="0.5">
      <c r="A19" s="12"/>
      <c r="B19" s="7"/>
      <c r="C19" s="7"/>
      <c r="D19" s="7"/>
      <c r="E19" s="7"/>
      <c r="F19" s="7"/>
      <c r="G19" s="7"/>
      <c r="H19" s="7"/>
    </row>
    <row r="20" spans="1:8" x14ac:dyDescent="0.5">
      <c r="A20" s="6"/>
      <c r="B20" s="7"/>
      <c r="C20" s="7"/>
      <c r="D20" s="7"/>
      <c r="E20" s="7"/>
      <c r="F20" s="7"/>
      <c r="G20" s="7"/>
      <c r="H20" s="7"/>
    </row>
    <row r="21" spans="1:8" x14ac:dyDescent="0.5">
      <c r="A21" s="6"/>
      <c r="B21" s="7"/>
      <c r="C21" s="7"/>
      <c r="D21" s="7"/>
      <c r="E21" s="7"/>
      <c r="F21" s="7"/>
      <c r="G21" s="7"/>
      <c r="H21" s="7"/>
    </row>
    <row r="22" spans="1:8" x14ac:dyDescent="0.5">
      <c r="A22" s="6"/>
      <c r="B22" s="7"/>
      <c r="C22" s="7"/>
      <c r="D22" s="7"/>
      <c r="E22" s="7"/>
      <c r="F22" s="7"/>
      <c r="G22" s="7"/>
      <c r="H22" s="7"/>
    </row>
    <row r="23" spans="1:8" x14ac:dyDescent="0.5">
      <c r="A23" s="6"/>
      <c r="B23" s="7"/>
      <c r="C23" s="7"/>
      <c r="D23" s="7"/>
      <c r="E23" s="7"/>
      <c r="F23" s="7"/>
      <c r="G23" s="7"/>
      <c r="H23" s="7"/>
    </row>
    <row r="24" spans="1:8" x14ac:dyDescent="0.5">
      <c r="A24" s="14" t="s">
        <v>9</v>
      </c>
      <c r="B24" s="7">
        <f>SUM(B10:B23)</f>
        <v>975</v>
      </c>
      <c r="C24" s="7">
        <f>SUM(C10:C23)</f>
        <v>380</v>
      </c>
      <c r="D24" s="7">
        <f>SUM(D10:D12)</f>
        <v>15</v>
      </c>
      <c r="E24" s="7">
        <f>SUM(E10:E23)</f>
        <v>239</v>
      </c>
      <c r="F24" s="7">
        <f>SUM(F10:F23)</f>
        <v>40</v>
      </c>
      <c r="G24" s="7">
        <f>SUM(G10:G23)</f>
        <v>37</v>
      </c>
      <c r="H24" s="7">
        <f>SUM(B24:G24)</f>
        <v>1686</v>
      </c>
    </row>
    <row r="25" spans="1:8" x14ac:dyDescent="0.5">
      <c r="B25" s="2"/>
      <c r="C25" s="2"/>
      <c r="D25" s="2"/>
      <c r="E25" s="2"/>
      <c r="F25" s="2"/>
      <c r="G25" s="8" t="s">
        <v>13</v>
      </c>
      <c r="H25" s="7">
        <v>225</v>
      </c>
    </row>
    <row r="26" spans="1:8" x14ac:dyDescent="0.5">
      <c r="B26" s="2"/>
      <c r="C26" s="2"/>
      <c r="D26" s="2"/>
      <c r="E26" s="2"/>
      <c r="F26" s="2"/>
      <c r="G26" s="8" t="s">
        <v>9</v>
      </c>
      <c r="H26" s="7">
        <f>H24-H25</f>
        <v>1461</v>
      </c>
    </row>
    <row r="27" spans="1:8" x14ac:dyDescent="0.5">
      <c r="A27" t="s">
        <v>27</v>
      </c>
      <c r="C27" s="19">
        <v>0.25</v>
      </c>
    </row>
  </sheetData>
  <mergeCells count="2">
    <mergeCell ref="A1:H1"/>
    <mergeCell ref="A2:H2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showWhiteSpace="0" zoomScaleSheetLayoutView="100" workbookViewId="0">
      <selection activeCell="J3" sqref="J3"/>
    </sheetView>
  </sheetViews>
  <sheetFormatPr defaultRowHeight="18" x14ac:dyDescent="0.5"/>
  <cols>
    <col min="1" max="1" width="39.109375" bestFit="1" customWidth="1"/>
    <col min="2" max="2" width="10.33203125" bestFit="1" customWidth="1"/>
    <col min="3" max="3" width="10.6640625" bestFit="1" customWidth="1"/>
    <col min="4" max="4" width="8.33203125" bestFit="1" customWidth="1"/>
    <col min="5" max="5" width="8.88671875" bestFit="1" customWidth="1"/>
    <col min="6" max="6" width="10.44140625" bestFit="1" customWidth="1"/>
    <col min="7" max="7" width="15.5546875" bestFit="1" customWidth="1"/>
    <col min="8" max="8" width="12.44140625" bestFit="1" customWidth="1"/>
  </cols>
  <sheetData>
    <row r="1" spans="1:8" ht="33.6" x14ac:dyDescent="0.8">
      <c r="A1" s="20" t="s">
        <v>15</v>
      </c>
      <c r="B1" s="20"/>
      <c r="C1" s="20"/>
      <c r="D1" s="20"/>
      <c r="E1" s="20"/>
      <c r="F1" s="20"/>
      <c r="G1" s="20"/>
      <c r="H1" s="20"/>
    </row>
    <row r="2" spans="1:8" ht="19.2" x14ac:dyDescent="0.5">
      <c r="A2" s="22" t="s">
        <v>28</v>
      </c>
      <c r="B2" s="22"/>
      <c r="C2" s="22"/>
      <c r="D2" s="22"/>
      <c r="E2" s="22"/>
      <c r="F2" s="22"/>
      <c r="G2" s="22"/>
      <c r="H2" s="22"/>
    </row>
    <row r="4" spans="1:8" ht="16.5" x14ac:dyDescent="0.5"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</row>
    <row r="5" spans="1:8" ht="16.5" x14ac:dyDescent="0.5">
      <c r="A5" s="11" t="s">
        <v>20</v>
      </c>
      <c r="B5" s="16">
        <f>June!B24</f>
        <v>1695</v>
      </c>
      <c r="C5" s="16">
        <f>June!C24</f>
        <v>1960</v>
      </c>
      <c r="D5" s="16">
        <f>June!D24</f>
        <v>30</v>
      </c>
      <c r="E5" s="16">
        <f>June!E24</f>
        <v>640</v>
      </c>
      <c r="F5" s="16">
        <f>June!F24</f>
        <v>152</v>
      </c>
      <c r="G5" s="16">
        <f>June!G24</f>
        <v>77</v>
      </c>
      <c r="H5" s="16">
        <f>SUM(B5:G5)</f>
        <v>4554</v>
      </c>
    </row>
    <row r="6" spans="1:8" ht="16.5" x14ac:dyDescent="0.5">
      <c r="A6" s="11" t="s">
        <v>19</v>
      </c>
      <c r="B6" s="16">
        <f>July!B24</f>
        <v>1387</v>
      </c>
      <c r="C6" s="16">
        <f>July!C24</f>
        <v>1506.2</v>
      </c>
      <c r="D6" s="16">
        <f>July!D24</f>
        <v>45</v>
      </c>
      <c r="E6" s="16">
        <f>July!E24</f>
        <v>590</v>
      </c>
      <c r="F6" s="16">
        <f>July!F24</f>
        <v>63</v>
      </c>
      <c r="G6" s="16">
        <f>July!G24</f>
        <v>67</v>
      </c>
      <c r="H6" s="16">
        <f t="shared" ref="H6:H7" si="0">SUM(B6:G6)</f>
        <v>3658.2</v>
      </c>
    </row>
    <row r="7" spans="1:8" ht="16.5" x14ac:dyDescent="0.5">
      <c r="A7" s="11" t="s">
        <v>21</v>
      </c>
      <c r="B7" s="16">
        <f>August!B24</f>
        <v>975</v>
      </c>
      <c r="C7" s="16">
        <f>August!C24</f>
        <v>380</v>
      </c>
      <c r="D7" s="16">
        <f>August!D24</f>
        <v>15</v>
      </c>
      <c r="E7" s="16">
        <f>August!E24</f>
        <v>239</v>
      </c>
      <c r="F7" s="16">
        <f>August!F24</f>
        <v>40</v>
      </c>
      <c r="G7" s="16">
        <f>August!G24</f>
        <v>37</v>
      </c>
      <c r="H7" s="16">
        <f t="shared" si="0"/>
        <v>1686</v>
      </c>
    </row>
    <row r="8" spans="1:8" ht="16.5" x14ac:dyDescent="0.5">
      <c r="G8" s="11" t="s">
        <v>12</v>
      </c>
      <c r="H8" s="16">
        <f>SUM(H5:H7)</f>
        <v>9898.2000000000007</v>
      </c>
    </row>
    <row r="9" spans="1:8" ht="16.5" x14ac:dyDescent="0.5">
      <c r="G9" s="11" t="s">
        <v>14</v>
      </c>
      <c r="H9" s="16">
        <f>June!H25+July!H25+August!H25</f>
        <v>675</v>
      </c>
    </row>
    <row r="10" spans="1:8" ht="16.5" x14ac:dyDescent="0.5">
      <c r="G10" s="11" t="s">
        <v>25</v>
      </c>
      <c r="H10" s="16">
        <f>H8-H9</f>
        <v>9223.2000000000007</v>
      </c>
    </row>
    <row r="12" spans="1:8" ht="16.5" x14ac:dyDescent="0.5">
      <c r="A12" s="11" t="s">
        <v>22</v>
      </c>
      <c r="B12" s="18">
        <f>AVERAGE(B5:B7)</f>
        <v>1352.3333333333333</v>
      </c>
    </row>
    <row r="13" spans="1:8" ht="16.5" x14ac:dyDescent="0.5">
      <c r="A13" s="11" t="s">
        <v>23</v>
      </c>
      <c r="B13" s="18">
        <f>AVERAGE(C5:C7)</f>
        <v>1282.0666666666666</v>
      </c>
    </row>
    <row r="14" spans="1:8" ht="16.5" x14ac:dyDescent="0.5">
      <c r="A14" s="11" t="s">
        <v>24</v>
      </c>
      <c r="B14" s="18">
        <f>MIN(B5:B7)</f>
        <v>975</v>
      </c>
    </row>
    <row r="15" spans="1:8" ht="16.5" x14ac:dyDescent="0.5">
      <c r="A15" s="11" t="s">
        <v>26</v>
      </c>
      <c r="B15" s="18">
        <f>MAX(E5:E7)</f>
        <v>640</v>
      </c>
    </row>
    <row r="17" spans="1:1" ht="16.5" x14ac:dyDescent="0.5">
      <c r="A17" s="17"/>
    </row>
  </sheetData>
  <mergeCells count="2">
    <mergeCell ref="A1:H1"/>
    <mergeCell ref="A2:H2"/>
  </mergeCells>
  <conditionalFormatting sqref="H5:H7">
    <cfRule type="cellIs" dxfId="0" priority="1" operator="greaterThan">
      <formula>4000</formula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rintOptions horizontalCentered="1"/>
  <pageMargins left="0.45" right="0.45" top="1.5" bottom="0.75" header="0.3" footer="0.3"/>
  <pageSetup fitToHeight="2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</vt:lpstr>
      <vt:lpstr>July</vt:lpstr>
      <vt:lpstr>August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lizreding@comcast.net</dc:creator>
  <cp:lastModifiedBy>April Conway</cp:lastModifiedBy>
  <cp:lastPrinted>2008-08-18T17:01:30Z</cp:lastPrinted>
  <dcterms:created xsi:type="dcterms:W3CDTF">2007-05-14T06:49:50Z</dcterms:created>
  <dcterms:modified xsi:type="dcterms:W3CDTF">2016-05-02T16:40:52Z</dcterms:modified>
</cp:coreProperties>
</file>